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"/>
    </mc:Choice>
  </mc:AlternateContent>
  <xr:revisionPtr revIDLastSave="0" documentId="13_ncr:1_{891AADF0-B15B-4B4C-A5F1-3193432535E1}" xr6:coauthVersionLast="47" xr6:coauthVersionMax="47" xr10:uidLastSave="{00000000-0000-0000-0000-000000000000}"/>
  <bookViews>
    <workbookView xWindow="-24120" yWindow="2520" windowWidth="24240" windowHeight="13020" xr2:uid="{9F126F62-E9AF-4ACD-804F-DB9FB5A5229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" i="1"/>
  <c r="W40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" i="1"/>
  <c r="V25" i="1"/>
  <c r="V22" i="1"/>
  <c r="V21" i="1"/>
  <c r="V20" i="1"/>
  <c r="V19" i="1"/>
  <c r="V17" i="1"/>
  <c r="V15" i="1"/>
  <c r="V14" i="1"/>
  <c r="V10" i="1"/>
  <c r="V6" i="1"/>
  <c r="V26" i="1"/>
  <c r="V29" i="1"/>
  <c r="V32" i="1"/>
  <c r="V34" i="1"/>
  <c r="V35" i="1"/>
  <c r="V37" i="1"/>
  <c r="V38" i="1"/>
  <c r="V31" i="1"/>
  <c r="V30" i="1"/>
  <c r="V27" i="1"/>
  <c r="V24" i="1"/>
  <c r="V23" i="1"/>
  <c r="V18" i="1"/>
  <c r="V5" i="1"/>
  <c r="V7" i="1"/>
  <c r="V8" i="1"/>
  <c r="V9" i="1"/>
  <c r="V11" i="1"/>
  <c r="V12" i="1"/>
  <c r="V13" i="1"/>
  <c r="V16" i="1"/>
  <c r="V28" i="1"/>
  <c r="V33" i="1"/>
  <c r="V36" i="1"/>
  <c r="V39" i="1"/>
  <c r="V4" i="1"/>
  <c r="S40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5" i="1"/>
  <c r="S6" i="1"/>
  <c r="S7" i="1"/>
  <c r="S4" i="1"/>
  <c r="R22" i="1"/>
  <c r="R23" i="1"/>
  <c r="R24" i="1"/>
  <c r="R25" i="1"/>
  <c r="R26" i="1"/>
  <c r="R27" i="1"/>
  <c r="R29" i="1"/>
  <c r="R30" i="1"/>
  <c r="R31" i="1"/>
  <c r="R32" i="1"/>
  <c r="R34" i="1"/>
  <c r="R37" i="1"/>
  <c r="R38" i="1"/>
  <c r="R19" i="1"/>
  <c r="R18" i="1"/>
  <c r="R17" i="1"/>
  <c r="R14" i="1"/>
  <c r="R5" i="1"/>
  <c r="R6" i="1"/>
  <c r="R7" i="1"/>
  <c r="R8" i="1"/>
  <c r="R9" i="1"/>
  <c r="R10" i="1"/>
  <c r="R11" i="1"/>
  <c r="R12" i="1"/>
  <c r="R13" i="1"/>
  <c r="R15" i="1"/>
  <c r="R16" i="1"/>
  <c r="R20" i="1"/>
  <c r="R21" i="1"/>
  <c r="R28" i="1"/>
  <c r="R33" i="1"/>
  <c r="R35" i="1"/>
  <c r="R36" i="1"/>
  <c r="R39" i="1"/>
  <c r="R4" i="1"/>
  <c r="O29" i="1"/>
  <c r="O5" i="1"/>
  <c r="O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3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0" i="1" s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I40" i="1"/>
  <c r="Q40" i="1" l="1"/>
  <c r="O40" i="1"/>
  <c r="M40" i="1"/>
  <c r="K40" i="1"/>
</calcChain>
</file>

<file path=xl/sharedStrings.xml><?xml version="1.0" encoding="utf-8"?>
<sst xmlns="http://schemas.openxmlformats.org/spreadsheetml/2006/main" count="148" uniqueCount="83">
  <si>
    <t>ITEM</t>
  </si>
  <si>
    <t>ARROZ AGULINHA TIPO 1</t>
  </si>
  <si>
    <t>FEIJÃO CARIOCA PREMIUM TIPO 1</t>
  </si>
  <si>
    <t>MACARRÃO TIPO PARAFUSO</t>
  </si>
  <si>
    <t>MACARRÃO TIPO ESPAGUETE</t>
  </si>
  <si>
    <t>OLEO DE SOJA</t>
  </si>
  <si>
    <t>CAFÉ EM PÓ</t>
  </si>
  <si>
    <t>AÇUCAR</t>
  </si>
  <si>
    <t>SAL</t>
  </si>
  <si>
    <t>FARINHA DE TRIGO TRADICIONAL TIPO 1</t>
  </si>
  <si>
    <t>FUBÁ</t>
  </si>
  <si>
    <t>MISTURA PARA BOLO</t>
  </si>
  <si>
    <t xml:space="preserve">LEITE EM PÓ </t>
  </si>
  <si>
    <t>ACHOCOLATADO</t>
  </si>
  <si>
    <t>UNIDADE</t>
  </si>
  <si>
    <t>PESO</t>
  </si>
  <si>
    <t>QUANTIDADE</t>
  </si>
  <si>
    <t>PCT</t>
  </si>
  <si>
    <t>5KG</t>
  </si>
  <si>
    <t>1KG</t>
  </si>
  <si>
    <t>UNI</t>
  </si>
  <si>
    <t>900ML</t>
  </si>
  <si>
    <t>500G</t>
  </si>
  <si>
    <t>400G</t>
  </si>
  <si>
    <t>LATA</t>
  </si>
  <si>
    <t>380 A 400G</t>
  </si>
  <si>
    <t>LATA/POTE</t>
  </si>
  <si>
    <t>370G</t>
  </si>
  <si>
    <t>BISCOITO DODE TIPO MAISENA</t>
  </si>
  <si>
    <t>170G</t>
  </si>
  <si>
    <t>BISCOITO DOCE RECHEADO</t>
  </si>
  <si>
    <t>140G</t>
  </si>
  <si>
    <t>BISCOITO ÁGUA E SAL</t>
  </si>
  <si>
    <t>CREME DE LEITE</t>
  </si>
  <si>
    <t>200G</t>
  </si>
  <si>
    <t>LEITE CONDENSADO INTEGRAL</t>
  </si>
  <si>
    <t>395G</t>
  </si>
  <si>
    <t>GELATINA</t>
  </si>
  <si>
    <t>20G</t>
  </si>
  <si>
    <t>GOIABADA</t>
  </si>
  <si>
    <t>300G</t>
  </si>
  <si>
    <t>SARDINHA</t>
  </si>
  <si>
    <t>125G</t>
  </si>
  <si>
    <t>ERVILHA</t>
  </si>
  <si>
    <t>SELETA DE LEGUMES</t>
  </si>
  <si>
    <t>VIDRO</t>
  </si>
  <si>
    <t>AZEITONA VERDE SEM CAROÇO</t>
  </si>
  <si>
    <t xml:space="preserve">320G </t>
  </si>
  <si>
    <t>MILHO VERDE</t>
  </si>
  <si>
    <t>MOLHO DE TOMATE TRADICIONAL</t>
  </si>
  <si>
    <t>SACHE</t>
  </si>
  <si>
    <t>300 A 340G</t>
  </si>
  <si>
    <t>MAIONESE</t>
  </si>
  <si>
    <t>POTE</t>
  </si>
  <si>
    <t>250G</t>
  </si>
  <si>
    <t>SABÃO EM PEDRA COM COCO</t>
  </si>
  <si>
    <t>5 BARRA DE 180G CADA</t>
  </si>
  <si>
    <t>SABONETE</t>
  </si>
  <si>
    <t>90G</t>
  </si>
  <si>
    <t>CREME DENTAL</t>
  </si>
  <si>
    <t>70G</t>
  </si>
  <si>
    <t>ESPONJA LA DE AÇO</t>
  </si>
  <si>
    <t>45G</t>
  </si>
  <si>
    <t>PAPEL HIGIENICO</t>
  </si>
  <si>
    <t>4 ROLOS COM 10CMX 30MT</t>
  </si>
  <si>
    <t>DETERGENTE LIQUIDO</t>
  </si>
  <si>
    <t>FRASCO</t>
  </si>
  <si>
    <t>500ML</t>
  </si>
  <si>
    <t>DESINFETANTE BASE DE PINHO</t>
  </si>
  <si>
    <t>LIMPADOR MULTIUSO</t>
  </si>
  <si>
    <t>SABÃO EM PÓ</t>
  </si>
  <si>
    <t>800GR</t>
  </si>
  <si>
    <t>VALOR UNIT</t>
  </si>
  <si>
    <t>TOTAL</t>
  </si>
  <si>
    <t>PÃO DE AÇUCAR</t>
  </si>
  <si>
    <t>ESTÂNCIA</t>
  </si>
  <si>
    <t>CARREFOUR</t>
  </si>
  <si>
    <t>PREFEITURA PIQUETE</t>
  </si>
  <si>
    <t>CAMARA DE PIQUETE</t>
  </si>
  <si>
    <t>COMPRAS GOV</t>
  </si>
  <si>
    <t>MÉDIA 1</t>
  </si>
  <si>
    <t>MÉDIA 2</t>
  </si>
  <si>
    <t>CAMARA DE IBIRITUMA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</si>
</sst>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/>
    <xf numFmtId="164" fontId="0" fillId="0" borderId="14" xfId="0" applyNumberFormat="1" applyBorder="1"/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0" fillId="0" borderId="23" xfId="0" applyNumberFormat="1" applyBorder="1"/>
    <xf numFmtId="0" fontId="0" fillId="0" borderId="19" xfId="0" applyBorder="1"/>
    <xf numFmtId="164" fontId="0" fillId="0" borderId="22" xfId="0" applyNumberFormat="1" applyBorder="1"/>
    <xf numFmtId="164" fontId="1" fillId="0" borderId="19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0" fillId="2" borderId="13" xfId="0" applyNumberFormat="1" applyFill="1" applyBorder="1"/>
    <xf numFmtId="164" fontId="0" fillId="2" borderId="14" xfId="0" applyNumberFormat="1" applyFill="1" applyBorder="1"/>
    <xf numFmtId="164" fontId="0" fillId="2" borderId="26" xfId="0" applyNumberFormat="1" applyFill="1" applyBorder="1"/>
    <xf numFmtId="0" fontId="0" fillId="2" borderId="21" xfId="0" applyFill="1" applyBorder="1"/>
    <xf numFmtId="164" fontId="0" fillId="2" borderId="22" xfId="0" applyNumberFormat="1" applyFill="1" applyBorder="1"/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" xfId="0" applyNumberFormat="1" applyFill="1" applyBorder="1"/>
    <xf numFmtId="164" fontId="0" fillId="3" borderId="23" xfId="0" applyNumberFormat="1" applyFill="1" applyBorder="1"/>
    <xf numFmtId="0" fontId="0" fillId="3" borderId="19" xfId="0" applyFill="1" applyBorder="1"/>
    <xf numFmtId="164" fontId="0" fillId="3" borderId="20" xfId="0" applyNumberFormat="1" applyFill="1" applyBorder="1"/>
    <xf numFmtId="164" fontId="1" fillId="4" borderId="21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164" fontId="0" fillId="4" borderId="13" xfId="0" applyNumberFormat="1" applyFill="1" applyBorder="1"/>
    <xf numFmtId="164" fontId="0" fillId="4" borderId="14" xfId="0" applyNumberFormat="1" applyFill="1" applyBorder="1"/>
    <xf numFmtId="164" fontId="0" fillId="4" borderId="2" xfId="0" applyNumberFormat="1" applyFill="1" applyBorder="1"/>
    <xf numFmtId="164" fontId="2" fillId="4" borderId="2" xfId="0" applyNumberFormat="1" applyFont="1" applyFill="1" applyBorder="1"/>
    <xf numFmtId="164" fontId="2" fillId="4" borderId="14" xfId="0" applyNumberFormat="1" applyFont="1" applyFill="1" applyBorder="1"/>
    <xf numFmtId="164" fontId="0" fillId="4" borderId="25" xfId="0" applyNumberFormat="1" applyFill="1" applyBorder="1"/>
    <xf numFmtId="164" fontId="0" fillId="4" borderId="26" xfId="0" applyNumberFormat="1" applyFill="1" applyBorder="1"/>
    <xf numFmtId="0" fontId="0" fillId="4" borderId="21" xfId="0" applyFill="1" applyBorder="1"/>
    <xf numFmtId="164" fontId="0" fillId="4" borderId="22" xfId="0" applyNumberFormat="1" applyFill="1" applyBorder="1"/>
    <xf numFmtId="164" fontId="1" fillId="5" borderId="19" xfId="0" applyNumberFormat="1" applyFont="1" applyFill="1" applyBorder="1" applyAlignment="1">
      <alignment horizontal="center"/>
    </xf>
    <xf numFmtId="164" fontId="1" fillId="5" borderId="20" xfId="0" applyNumberFormat="1" applyFont="1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164" fontId="1" fillId="5" borderId="16" xfId="0" applyNumberFormat="1" applyFont="1" applyFill="1" applyBorder="1" applyAlignment="1">
      <alignment horizontal="center"/>
    </xf>
    <xf numFmtId="164" fontId="0" fillId="5" borderId="11" xfId="0" applyNumberFormat="1" applyFill="1" applyBorder="1"/>
    <xf numFmtId="164" fontId="0" fillId="5" borderId="12" xfId="0" applyNumberFormat="1" applyFill="1" applyBorder="1"/>
    <xf numFmtId="164" fontId="0" fillId="5" borderId="1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5" borderId="19" xfId="0" applyFill="1" applyBorder="1"/>
    <xf numFmtId="164" fontId="0" fillId="5" borderId="20" xfId="0" applyNumberFormat="1" applyFill="1" applyBorder="1"/>
    <xf numFmtId="164" fontId="2" fillId="5" borderId="1" xfId="0" applyNumberFormat="1" applyFont="1" applyFill="1" applyBorder="1"/>
    <xf numFmtId="164" fontId="2" fillId="5" borderId="12" xfId="0" applyNumberFormat="1" applyFont="1" applyFill="1" applyBorder="1"/>
    <xf numFmtId="164" fontId="0" fillId="2" borderId="11" xfId="0" applyNumberFormat="1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164" fontId="2" fillId="2" borderId="14" xfId="0" applyNumberFormat="1" applyFont="1" applyFill="1" applyBorder="1"/>
    <xf numFmtId="164" fontId="0" fillId="2" borderId="23" xfId="0" applyNumberFormat="1" applyFill="1" applyBorder="1"/>
    <xf numFmtId="164" fontId="2" fillId="2" borderId="13" xfId="0" applyNumberFormat="1" applyFont="1" applyFill="1" applyBorder="1"/>
    <xf numFmtId="164" fontId="2" fillId="3" borderId="1" xfId="0" applyNumberFormat="1" applyFont="1" applyFill="1" applyBorder="1"/>
    <xf numFmtId="164" fontId="2" fillId="3" borderId="12" xfId="0" applyNumberFormat="1" applyFont="1" applyFill="1" applyBorder="1"/>
    <xf numFmtId="164" fontId="1" fillId="6" borderId="19" xfId="0" applyNumberFormat="1" applyFont="1" applyFill="1" applyBorder="1" applyAlignment="1">
      <alignment horizontal="center"/>
    </xf>
    <xf numFmtId="164" fontId="1" fillId="6" borderId="20" xfId="0" applyNumberFormat="1" applyFont="1" applyFill="1" applyBorder="1" applyAlignment="1">
      <alignment horizontal="center"/>
    </xf>
    <xf numFmtId="164" fontId="1" fillId="6" borderId="15" xfId="0" applyNumberFormat="1" applyFont="1" applyFill="1" applyBorder="1" applyAlignment="1">
      <alignment horizontal="center"/>
    </xf>
    <xf numFmtId="164" fontId="1" fillId="6" borderId="16" xfId="0" applyNumberFormat="1" applyFont="1" applyFill="1" applyBorder="1" applyAlignment="1">
      <alignment horizontal="center"/>
    </xf>
    <xf numFmtId="164" fontId="0" fillId="6" borderId="11" xfId="0" applyNumberFormat="1" applyFill="1" applyBorder="1"/>
    <xf numFmtId="164" fontId="0" fillId="6" borderId="12" xfId="0" applyNumberFormat="1" applyFill="1" applyBorder="1"/>
    <xf numFmtId="164" fontId="0" fillId="6" borderId="1" xfId="0" applyNumberFormat="1" applyFill="1" applyBorder="1"/>
    <xf numFmtId="164" fontId="0" fillId="6" borderId="28" xfId="0" applyNumberFormat="1" applyFill="1" applyBorder="1"/>
    <xf numFmtId="164" fontId="0" fillId="6" borderId="23" xfId="0" applyNumberFormat="1" applyFill="1" applyBorder="1"/>
    <xf numFmtId="164" fontId="0" fillId="6" borderId="29" xfId="0" applyNumberFormat="1" applyFill="1" applyBorder="1"/>
    <xf numFmtId="164" fontId="2" fillId="3" borderId="23" xfId="0" applyNumberFormat="1" applyFont="1" applyFill="1" applyBorder="1"/>
    <xf numFmtId="0" fontId="4" fillId="6" borderId="19" xfId="0" applyFont="1" applyFill="1" applyBorder="1"/>
    <xf numFmtId="164" fontId="4" fillId="6" borderId="2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04C5-A821-46BE-BC2F-0AC84E11D924}">
  <dimension ref="A1:W40"/>
  <sheetViews>
    <sheetView tabSelected="1" topLeftCell="C1" workbookViewId="0">
      <selection activeCell="F4" sqref="F4"/>
    </sheetView>
  </sheetViews>
  <sheetFormatPr defaultRowHeight="15" x14ac:dyDescent="0.25"/>
  <cols>
    <col min="2" max="2" width="36.85546875" bestFit="1" customWidth="1"/>
    <col min="3" max="3" width="12.85546875" bestFit="1" customWidth="1"/>
    <col min="4" max="4" width="10.85546875" bestFit="1" customWidth="1"/>
    <col min="5" max="5" width="26" customWidth="1"/>
    <col min="6" max="6" width="13.140625" customWidth="1"/>
    <col min="7" max="7" width="12.5703125" customWidth="1"/>
    <col min="8" max="8" width="11.7109375" customWidth="1"/>
    <col min="9" max="9" width="12.7109375" customWidth="1"/>
    <col min="10" max="10" width="11.7109375" customWidth="1"/>
    <col min="11" max="11" width="12.28515625" customWidth="1"/>
    <col min="12" max="12" width="11.7109375" customWidth="1"/>
    <col min="13" max="13" width="11.42578125" customWidth="1"/>
    <col min="14" max="14" width="11.7109375" bestFit="1" customWidth="1"/>
    <col min="15" max="15" width="11.140625" customWidth="1"/>
    <col min="16" max="16" width="11.7109375" customWidth="1"/>
    <col min="17" max="17" width="11.85546875" customWidth="1"/>
    <col min="18" max="18" width="11.85546875" bestFit="1" customWidth="1"/>
    <col min="19" max="19" width="12.28515625" customWidth="1"/>
    <col min="20" max="20" width="11.85546875" bestFit="1" customWidth="1"/>
    <col min="21" max="21" width="11.140625" customWidth="1"/>
    <col min="22" max="22" width="11.85546875" bestFit="1" customWidth="1"/>
    <col min="23" max="23" width="17.85546875" bestFit="1" customWidth="1"/>
  </cols>
  <sheetData>
    <row r="1" spans="1:23" ht="15.75" thickBot="1" x14ac:dyDescent="0.3"/>
    <row r="2" spans="1:23" ht="15.75" thickBot="1" x14ac:dyDescent="0.3">
      <c r="A2" s="18"/>
      <c r="B2" s="19" t="s">
        <v>0</v>
      </c>
      <c r="C2" s="19" t="s">
        <v>16</v>
      </c>
      <c r="D2" s="19" t="s">
        <v>14</v>
      </c>
      <c r="E2" s="21" t="s">
        <v>15</v>
      </c>
      <c r="F2" s="55" t="s">
        <v>74</v>
      </c>
      <c r="G2" s="56"/>
      <c r="H2" s="23" t="s">
        <v>75</v>
      </c>
      <c r="I2" s="24"/>
      <c r="J2" s="32" t="s">
        <v>76</v>
      </c>
      <c r="K2" s="33"/>
      <c r="L2" s="42" t="s">
        <v>77</v>
      </c>
      <c r="M2" s="43"/>
      <c r="N2" s="55" t="s">
        <v>78</v>
      </c>
      <c r="O2" s="56"/>
      <c r="P2" s="23" t="s">
        <v>79</v>
      </c>
      <c r="Q2" s="24"/>
      <c r="R2" s="16" t="s">
        <v>80</v>
      </c>
      <c r="S2" s="17"/>
      <c r="T2" s="32" t="s">
        <v>82</v>
      </c>
      <c r="U2" s="33"/>
      <c r="V2" s="76" t="s">
        <v>81</v>
      </c>
      <c r="W2" s="77"/>
    </row>
    <row r="3" spans="1:23" ht="15.75" thickBot="1" x14ac:dyDescent="0.3">
      <c r="A3" s="18"/>
      <c r="B3" s="20"/>
      <c r="C3" s="20"/>
      <c r="D3" s="20"/>
      <c r="E3" s="22"/>
      <c r="F3" s="57" t="s">
        <v>72</v>
      </c>
      <c r="G3" s="58" t="s">
        <v>73</v>
      </c>
      <c r="H3" s="25" t="s">
        <v>72</v>
      </c>
      <c r="I3" s="26" t="s">
        <v>73</v>
      </c>
      <c r="J3" s="34" t="s">
        <v>72</v>
      </c>
      <c r="K3" s="35" t="s">
        <v>73</v>
      </c>
      <c r="L3" s="44" t="s">
        <v>72</v>
      </c>
      <c r="M3" s="45" t="s">
        <v>73</v>
      </c>
      <c r="N3" s="57" t="s">
        <v>72</v>
      </c>
      <c r="O3" s="58" t="s">
        <v>73</v>
      </c>
      <c r="P3" s="25" t="s">
        <v>72</v>
      </c>
      <c r="Q3" s="26" t="s">
        <v>73</v>
      </c>
      <c r="R3" s="11" t="s">
        <v>72</v>
      </c>
      <c r="S3" s="12" t="s">
        <v>73</v>
      </c>
      <c r="T3" s="34" t="s">
        <v>72</v>
      </c>
      <c r="U3" s="35" t="s">
        <v>73</v>
      </c>
      <c r="V3" s="78" t="s">
        <v>72</v>
      </c>
      <c r="W3" s="79" t="s">
        <v>73</v>
      </c>
    </row>
    <row r="4" spans="1:23" x14ac:dyDescent="0.25">
      <c r="B4" s="7" t="s">
        <v>1</v>
      </c>
      <c r="C4" s="7">
        <v>1</v>
      </c>
      <c r="D4" s="7" t="s">
        <v>17</v>
      </c>
      <c r="E4" s="8" t="s">
        <v>18</v>
      </c>
      <c r="F4" s="59">
        <v>38.99</v>
      </c>
      <c r="G4" s="60">
        <f>F4*C4</f>
        <v>38.99</v>
      </c>
      <c r="H4" s="27">
        <f>I4/C4</f>
        <v>36.79</v>
      </c>
      <c r="I4" s="28">
        <v>36.79</v>
      </c>
      <c r="J4" s="36">
        <v>34.99</v>
      </c>
      <c r="K4" s="37">
        <f>J4*C4</f>
        <v>34.99</v>
      </c>
      <c r="L4" s="46">
        <v>21.58</v>
      </c>
      <c r="M4" s="47">
        <f>L4*C4</f>
        <v>21.58</v>
      </c>
      <c r="N4" s="59">
        <v>31.92</v>
      </c>
      <c r="O4" s="60">
        <f>N4*C4</f>
        <v>31.92</v>
      </c>
      <c r="P4" s="68">
        <v>24.3</v>
      </c>
      <c r="Q4" s="28">
        <f>P4*C4</f>
        <v>24.3</v>
      </c>
      <c r="R4" s="9">
        <f>(P4+N4+L4+J4+H4+F4)/6</f>
        <v>31.428333333333331</v>
      </c>
      <c r="S4" s="10">
        <f>R4*C4</f>
        <v>31.428333333333331</v>
      </c>
      <c r="T4" s="36">
        <v>30.99</v>
      </c>
      <c r="U4" s="37">
        <f>T4*C4</f>
        <v>30.99</v>
      </c>
      <c r="V4" s="80">
        <f>(T4+P4+N4+L4+J4+H4+F4)/7</f>
        <v>31.365714285714287</v>
      </c>
      <c r="W4" s="81">
        <f>V4*C4</f>
        <v>31.365714285714287</v>
      </c>
    </row>
    <row r="5" spans="1:23" x14ac:dyDescent="0.25">
      <c r="B5" s="1" t="s">
        <v>2</v>
      </c>
      <c r="C5" s="1">
        <v>2</v>
      </c>
      <c r="D5" s="1" t="s">
        <v>17</v>
      </c>
      <c r="E5" s="4" t="s">
        <v>19</v>
      </c>
      <c r="F5" s="61">
        <v>8.99</v>
      </c>
      <c r="G5" s="60">
        <f t="shared" ref="G5:G39" si="0">F5*C5</f>
        <v>17.98</v>
      </c>
      <c r="H5" s="27">
        <f t="shared" ref="H5:H39" si="1">I5/C5</f>
        <v>8.69</v>
      </c>
      <c r="I5" s="28">
        <v>17.38</v>
      </c>
      <c r="J5" s="38">
        <v>7.39</v>
      </c>
      <c r="K5" s="37">
        <f t="shared" ref="K5:K39" si="2">J5*C5</f>
        <v>14.78</v>
      </c>
      <c r="L5" s="48">
        <v>10.26</v>
      </c>
      <c r="M5" s="47">
        <f t="shared" ref="M5:M39" si="3">L5*C5</f>
        <v>20.52</v>
      </c>
      <c r="N5" s="61">
        <v>7.09</v>
      </c>
      <c r="O5" s="60">
        <f>N5*C5</f>
        <v>14.18</v>
      </c>
      <c r="P5" s="69">
        <v>7.56</v>
      </c>
      <c r="Q5" s="28">
        <f t="shared" ref="Q5:Q39" si="4">P5*C5</f>
        <v>15.12</v>
      </c>
      <c r="R5" s="6">
        <f t="shared" ref="R5:R39" si="5">(P5+N5+L5+J5+H5+F5)/6</f>
        <v>8.33</v>
      </c>
      <c r="S5" s="10">
        <f t="shared" ref="S5:S39" si="6">R5*C5</f>
        <v>16.66</v>
      </c>
      <c r="T5" s="38">
        <v>6.98</v>
      </c>
      <c r="U5" s="37">
        <f t="shared" ref="U5:U39" si="7">T5*C5</f>
        <v>13.96</v>
      </c>
      <c r="V5" s="82">
        <f t="shared" ref="V5:V39" si="8">(T5+P5+N5+L5+J5+H5+F5)/7</f>
        <v>8.137142857142857</v>
      </c>
      <c r="W5" s="83">
        <f t="shared" ref="W5:W39" si="9">V5*C5</f>
        <v>16.274285714285714</v>
      </c>
    </row>
    <row r="6" spans="1:23" x14ac:dyDescent="0.25">
      <c r="B6" s="1" t="s">
        <v>3</v>
      </c>
      <c r="C6" s="1">
        <v>1</v>
      </c>
      <c r="D6" s="1" t="s">
        <v>17</v>
      </c>
      <c r="E6" s="4" t="s">
        <v>22</v>
      </c>
      <c r="F6" s="61">
        <v>4.99</v>
      </c>
      <c r="G6" s="60">
        <f t="shared" si="0"/>
        <v>4.99</v>
      </c>
      <c r="H6" s="27">
        <f t="shared" si="1"/>
        <v>4.59</v>
      </c>
      <c r="I6" s="28">
        <v>4.59</v>
      </c>
      <c r="J6" s="38">
        <v>4.09</v>
      </c>
      <c r="K6" s="37">
        <f t="shared" si="2"/>
        <v>4.09</v>
      </c>
      <c r="L6" s="48">
        <v>3.71</v>
      </c>
      <c r="M6" s="47">
        <f t="shared" si="3"/>
        <v>3.71</v>
      </c>
      <c r="N6" s="61">
        <v>3.8</v>
      </c>
      <c r="O6" s="60">
        <f t="shared" ref="O5:O39" si="10">N6*C6</f>
        <v>3.8</v>
      </c>
      <c r="P6" s="69">
        <v>3.22</v>
      </c>
      <c r="Q6" s="28">
        <f t="shared" si="4"/>
        <v>3.22</v>
      </c>
      <c r="R6" s="6">
        <f t="shared" si="5"/>
        <v>4.0666666666666664</v>
      </c>
      <c r="S6" s="10">
        <f t="shared" si="6"/>
        <v>4.0666666666666664</v>
      </c>
      <c r="T6" s="74">
        <v>0</v>
      </c>
      <c r="U6" s="37">
        <f t="shared" si="7"/>
        <v>0</v>
      </c>
      <c r="V6" s="82">
        <f>R6</f>
        <v>4.0666666666666664</v>
      </c>
      <c r="W6" s="83">
        <f t="shared" si="9"/>
        <v>4.0666666666666664</v>
      </c>
    </row>
    <row r="7" spans="1:23" x14ac:dyDescent="0.25">
      <c r="B7" s="1" t="s">
        <v>4</v>
      </c>
      <c r="C7" s="1">
        <v>1</v>
      </c>
      <c r="D7" s="1" t="s">
        <v>17</v>
      </c>
      <c r="E7" s="4" t="s">
        <v>22</v>
      </c>
      <c r="F7" s="61">
        <v>5.19</v>
      </c>
      <c r="G7" s="60">
        <f t="shared" si="0"/>
        <v>5.19</v>
      </c>
      <c r="H7" s="27">
        <f t="shared" si="1"/>
        <v>4.59</v>
      </c>
      <c r="I7" s="28">
        <v>4.59</v>
      </c>
      <c r="J7" s="38">
        <v>4.1900000000000004</v>
      </c>
      <c r="K7" s="37">
        <f t="shared" si="2"/>
        <v>4.1900000000000004</v>
      </c>
      <c r="L7" s="48">
        <v>3.71</v>
      </c>
      <c r="M7" s="47">
        <f t="shared" si="3"/>
        <v>3.71</v>
      </c>
      <c r="N7" s="61">
        <v>3.8</v>
      </c>
      <c r="O7" s="60">
        <f t="shared" si="10"/>
        <v>3.8</v>
      </c>
      <c r="P7" s="69">
        <v>3.36</v>
      </c>
      <c r="Q7" s="28">
        <f t="shared" si="4"/>
        <v>3.36</v>
      </c>
      <c r="R7" s="6">
        <f t="shared" si="5"/>
        <v>4.1400000000000006</v>
      </c>
      <c r="S7" s="10">
        <f t="shared" si="6"/>
        <v>4.1400000000000006</v>
      </c>
      <c r="T7" s="38">
        <v>4.72</v>
      </c>
      <c r="U7" s="37">
        <f t="shared" si="7"/>
        <v>4.72</v>
      </c>
      <c r="V7" s="82">
        <f t="shared" si="8"/>
        <v>4.2228571428571433</v>
      </c>
      <c r="W7" s="83">
        <f t="shared" si="9"/>
        <v>4.2228571428571433</v>
      </c>
    </row>
    <row r="8" spans="1:23" x14ac:dyDescent="0.25">
      <c r="B8" s="1" t="s">
        <v>5</v>
      </c>
      <c r="C8" s="1">
        <v>2</v>
      </c>
      <c r="D8" s="1" t="s">
        <v>20</v>
      </c>
      <c r="E8" s="4" t="s">
        <v>21</v>
      </c>
      <c r="F8" s="61">
        <v>7.99</v>
      </c>
      <c r="G8" s="60">
        <f t="shared" si="0"/>
        <v>15.98</v>
      </c>
      <c r="H8" s="27">
        <f t="shared" si="1"/>
        <v>6.99</v>
      </c>
      <c r="I8" s="28">
        <v>13.98</v>
      </c>
      <c r="J8" s="38">
        <v>6.59</v>
      </c>
      <c r="K8" s="37">
        <f t="shared" si="2"/>
        <v>13.18</v>
      </c>
      <c r="L8" s="48">
        <v>6.37</v>
      </c>
      <c r="M8" s="47">
        <f t="shared" si="3"/>
        <v>12.74</v>
      </c>
      <c r="N8" s="61">
        <v>6.19</v>
      </c>
      <c r="O8" s="60">
        <f t="shared" si="10"/>
        <v>12.38</v>
      </c>
      <c r="P8" s="69">
        <v>7.14</v>
      </c>
      <c r="Q8" s="28">
        <f t="shared" si="4"/>
        <v>14.28</v>
      </c>
      <c r="R8" s="6">
        <f t="shared" si="5"/>
        <v>6.8783333333333339</v>
      </c>
      <c r="S8" s="10">
        <f t="shared" si="6"/>
        <v>13.756666666666668</v>
      </c>
      <c r="T8" s="38">
        <v>8.25</v>
      </c>
      <c r="U8" s="37">
        <f t="shared" si="7"/>
        <v>16.5</v>
      </c>
      <c r="V8" s="82">
        <f t="shared" si="8"/>
        <v>7.0742857142857156</v>
      </c>
      <c r="W8" s="83">
        <f t="shared" si="9"/>
        <v>14.148571428571431</v>
      </c>
    </row>
    <row r="9" spans="1:23" x14ac:dyDescent="0.25">
      <c r="B9" s="1" t="s">
        <v>6</v>
      </c>
      <c r="C9" s="1">
        <v>1</v>
      </c>
      <c r="D9" s="1" t="s">
        <v>17</v>
      </c>
      <c r="E9" s="4" t="s">
        <v>22</v>
      </c>
      <c r="F9" s="61">
        <v>20.99</v>
      </c>
      <c r="G9" s="60">
        <f t="shared" si="0"/>
        <v>20.99</v>
      </c>
      <c r="H9" s="27">
        <f t="shared" si="1"/>
        <v>20.89</v>
      </c>
      <c r="I9" s="28">
        <v>20.89</v>
      </c>
      <c r="J9" s="38">
        <v>19.989999999999998</v>
      </c>
      <c r="K9" s="37">
        <f t="shared" si="2"/>
        <v>19.989999999999998</v>
      </c>
      <c r="L9" s="48">
        <v>22.66</v>
      </c>
      <c r="M9" s="47">
        <f t="shared" si="3"/>
        <v>22.66</v>
      </c>
      <c r="N9" s="61">
        <v>9.7799999999999994</v>
      </c>
      <c r="O9" s="60">
        <f t="shared" si="10"/>
        <v>9.7799999999999994</v>
      </c>
      <c r="P9" s="69">
        <v>16.940000000000001</v>
      </c>
      <c r="Q9" s="28">
        <f t="shared" si="4"/>
        <v>16.940000000000001</v>
      </c>
      <c r="R9" s="6">
        <f t="shared" si="5"/>
        <v>18.541666666666664</v>
      </c>
      <c r="S9" s="10">
        <f t="shared" si="6"/>
        <v>18.541666666666664</v>
      </c>
      <c r="T9" s="38">
        <v>17.5</v>
      </c>
      <c r="U9" s="37">
        <f t="shared" si="7"/>
        <v>17.5</v>
      </c>
      <c r="V9" s="82">
        <f t="shared" si="8"/>
        <v>18.392857142857142</v>
      </c>
      <c r="W9" s="83">
        <f t="shared" si="9"/>
        <v>18.392857142857142</v>
      </c>
    </row>
    <row r="10" spans="1:23" x14ac:dyDescent="0.25">
      <c r="B10" s="1" t="s">
        <v>7</v>
      </c>
      <c r="C10" s="1">
        <v>2</v>
      </c>
      <c r="D10" s="1" t="s">
        <v>17</v>
      </c>
      <c r="E10" s="4" t="s">
        <v>19</v>
      </c>
      <c r="F10" s="61">
        <v>4.49</v>
      </c>
      <c r="G10" s="60">
        <f t="shared" si="0"/>
        <v>8.98</v>
      </c>
      <c r="H10" s="27">
        <f t="shared" si="1"/>
        <v>4.1900000000000004</v>
      </c>
      <c r="I10" s="28">
        <v>8.3800000000000008</v>
      </c>
      <c r="J10" s="38">
        <v>4.09</v>
      </c>
      <c r="K10" s="37">
        <f t="shared" si="2"/>
        <v>8.18</v>
      </c>
      <c r="L10" s="48">
        <v>5.12</v>
      </c>
      <c r="M10" s="47">
        <f t="shared" si="3"/>
        <v>10.24</v>
      </c>
      <c r="N10" s="61">
        <v>4.3099999999999996</v>
      </c>
      <c r="O10" s="60">
        <f t="shared" si="10"/>
        <v>8.6199999999999992</v>
      </c>
      <c r="P10" s="69">
        <v>4.21</v>
      </c>
      <c r="Q10" s="28">
        <f t="shared" si="4"/>
        <v>8.42</v>
      </c>
      <c r="R10" s="6">
        <f t="shared" si="5"/>
        <v>4.4016666666666673</v>
      </c>
      <c r="S10" s="10">
        <f t="shared" si="6"/>
        <v>8.8033333333333346</v>
      </c>
      <c r="T10" s="74">
        <v>0</v>
      </c>
      <c r="U10" s="37">
        <f t="shared" si="7"/>
        <v>0</v>
      </c>
      <c r="V10" s="82">
        <f>R10</f>
        <v>4.4016666666666673</v>
      </c>
      <c r="W10" s="83">
        <f t="shared" si="9"/>
        <v>8.8033333333333346</v>
      </c>
    </row>
    <row r="11" spans="1:23" x14ac:dyDescent="0.25">
      <c r="B11" s="1" t="s">
        <v>8</v>
      </c>
      <c r="C11" s="1">
        <v>1</v>
      </c>
      <c r="D11" s="1" t="s">
        <v>17</v>
      </c>
      <c r="E11" s="4" t="s">
        <v>19</v>
      </c>
      <c r="F11" s="61">
        <v>3.89</v>
      </c>
      <c r="G11" s="60">
        <f t="shared" si="0"/>
        <v>3.89</v>
      </c>
      <c r="H11" s="27">
        <f t="shared" si="1"/>
        <v>3.99</v>
      </c>
      <c r="I11" s="28">
        <v>3.99</v>
      </c>
      <c r="J11" s="38">
        <v>7.89</v>
      </c>
      <c r="K11" s="37">
        <f t="shared" si="2"/>
        <v>7.89</v>
      </c>
      <c r="L11" s="48">
        <v>2.39</v>
      </c>
      <c r="M11" s="47">
        <f t="shared" si="3"/>
        <v>2.39</v>
      </c>
      <c r="N11" s="61">
        <v>1.52</v>
      </c>
      <c r="O11" s="60">
        <f t="shared" si="10"/>
        <v>1.52</v>
      </c>
      <c r="P11" s="69">
        <v>2.84</v>
      </c>
      <c r="Q11" s="28">
        <f t="shared" si="4"/>
        <v>2.84</v>
      </c>
      <c r="R11" s="6">
        <f t="shared" si="5"/>
        <v>3.7533333333333339</v>
      </c>
      <c r="S11" s="10">
        <f t="shared" si="6"/>
        <v>3.7533333333333339</v>
      </c>
      <c r="T11" s="38">
        <v>3.85</v>
      </c>
      <c r="U11" s="37">
        <f t="shared" si="7"/>
        <v>3.85</v>
      </c>
      <c r="V11" s="82">
        <f t="shared" si="8"/>
        <v>3.7671428571428569</v>
      </c>
      <c r="W11" s="83">
        <f t="shared" si="9"/>
        <v>3.7671428571428569</v>
      </c>
    </row>
    <row r="12" spans="1:23" x14ac:dyDescent="0.25">
      <c r="B12" s="1" t="s">
        <v>9</v>
      </c>
      <c r="C12" s="1">
        <v>1</v>
      </c>
      <c r="D12" s="1" t="s">
        <v>17</v>
      </c>
      <c r="E12" s="4" t="s">
        <v>19</v>
      </c>
      <c r="F12" s="61">
        <v>7.79</v>
      </c>
      <c r="G12" s="60">
        <f t="shared" si="0"/>
        <v>7.79</v>
      </c>
      <c r="H12" s="27">
        <f t="shared" si="1"/>
        <v>5.99</v>
      </c>
      <c r="I12" s="28">
        <v>5.99</v>
      </c>
      <c r="J12" s="38">
        <v>6.09</v>
      </c>
      <c r="K12" s="37">
        <f t="shared" si="2"/>
        <v>6.09</v>
      </c>
      <c r="L12" s="48">
        <v>6.13</v>
      </c>
      <c r="M12" s="47">
        <f t="shared" si="3"/>
        <v>6.13</v>
      </c>
      <c r="N12" s="61">
        <v>3.38</v>
      </c>
      <c r="O12" s="60">
        <f t="shared" si="10"/>
        <v>3.38</v>
      </c>
      <c r="P12" s="69">
        <v>6.24</v>
      </c>
      <c r="Q12" s="28">
        <f t="shared" si="4"/>
        <v>6.24</v>
      </c>
      <c r="R12" s="6">
        <f t="shared" si="5"/>
        <v>5.9366666666666665</v>
      </c>
      <c r="S12" s="10">
        <f t="shared" si="6"/>
        <v>5.9366666666666665</v>
      </c>
      <c r="T12" s="38">
        <v>4.59</v>
      </c>
      <c r="U12" s="37">
        <f t="shared" si="7"/>
        <v>4.59</v>
      </c>
      <c r="V12" s="82">
        <f t="shared" si="8"/>
        <v>5.7442857142857147</v>
      </c>
      <c r="W12" s="83">
        <f t="shared" si="9"/>
        <v>5.7442857142857147</v>
      </c>
    </row>
    <row r="13" spans="1:23" x14ac:dyDescent="0.25">
      <c r="B13" s="1" t="s">
        <v>10</v>
      </c>
      <c r="C13" s="1">
        <v>1</v>
      </c>
      <c r="D13" s="1" t="s">
        <v>17</v>
      </c>
      <c r="E13" s="4" t="s">
        <v>22</v>
      </c>
      <c r="F13" s="61">
        <v>5.29</v>
      </c>
      <c r="G13" s="60">
        <f t="shared" si="0"/>
        <v>5.29</v>
      </c>
      <c r="H13" s="27">
        <f t="shared" si="1"/>
        <v>5.65</v>
      </c>
      <c r="I13" s="28">
        <v>5.65</v>
      </c>
      <c r="J13" s="38">
        <v>3.49</v>
      </c>
      <c r="K13" s="37">
        <f t="shared" si="2"/>
        <v>3.49</v>
      </c>
      <c r="L13" s="48">
        <v>3.51</v>
      </c>
      <c r="M13" s="47">
        <f t="shared" si="3"/>
        <v>3.51</v>
      </c>
      <c r="N13" s="61">
        <v>1.76</v>
      </c>
      <c r="O13" s="60">
        <f t="shared" si="10"/>
        <v>1.76</v>
      </c>
      <c r="P13" s="69">
        <v>3.98</v>
      </c>
      <c r="Q13" s="28">
        <f t="shared" si="4"/>
        <v>3.98</v>
      </c>
      <c r="R13" s="6">
        <f t="shared" si="5"/>
        <v>3.9466666666666668</v>
      </c>
      <c r="S13" s="10">
        <f t="shared" si="6"/>
        <v>3.9466666666666668</v>
      </c>
      <c r="T13" s="38">
        <v>6.99</v>
      </c>
      <c r="U13" s="37">
        <f t="shared" si="7"/>
        <v>6.99</v>
      </c>
      <c r="V13" s="82">
        <f t="shared" si="8"/>
        <v>4.3814285714285717</v>
      </c>
      <c r="W13" s="83">
        <f t="shared" si="9"/>
        <v>4.3814285714285717</v>
      </c>
    </row>
    <row r="14" spans="1:23" x14ac:dyDescent="0.25">
      <c r="B14" s="1" t="s">
        <v>11</v>
      </c>
      <c r="C14" s="1">
        <v>1</v>
      </c>
      <c r="D14" s="1" t="s">
        <v>17</v>
      </c>
      <c r="E14" s="4" t="s">
        <v>23</v>
      </c>
      <c r="F14" s="61">
        <v>10.79</v>
      </c>
      <c r="G14" s="60">
        <f t="shared" si="0"/>
        <v>10.79</v>
      </c>
      <c r="H14" s="27">
        <f t="shared" si="1"/>
        <v>8.59</v>
      </c>
      <c r="I14" s="28">
        <v>8.59</v>
      </c>
      <c r="J14" s="38">
        <v>7.69</v>
      </c>
      <c r="K14" s="37">
        <f t="shared" si="2"/>
        <v>7.69</v>
      </c>
      <c r="L14" s="49">
        <v>0</v>
      </c>
      <c r="M14" s="50">
        <f t="shared" si="3"/>
        <v>0</v>
      </c>
      <c r="N14" s="66">
        <v>0</v>
      </c>
      <c r="O14" s="67">
        <f t="shared" si="10"/>
        <v>0</v>
      </c>
      <c r="P14" s="69">
        <v>6.78</v>
      </c>
      <c r="Q14" s="28">
        <f t="shared" si="4"/>
        <v>6.78</v>
      </c>
      <c r="R14" s="6">
        <f>(P14+N14+L14+J14+H14+F14)/4</f>
        <v>8.4625000000000004</v>
      </c>
      <c r="S14" s="10">
        <f t="shared" si="6"/>
        <v>8.4625000000000004</v>
      </c>
      <c r="T14" s="74">
        <v>0</v>
      </c>
      <c r="U14" s="37">
        <f t="shared" si="7"/>
        <v>0</v>
      </c>
      <c r="V14" s="82">
        <f>R14</f>
        <v>8.4625000000000004</v>
      </c>
      <c r="W14" s="83">
        <f t="shared" si="9"/>
        <v>8.4625000000000004</v>
      </c>
    </row>
    <row r="15" spans="1:23" x14ac:dyDescent="0.25">
      <c r="B15" s="1" t="s">
        <v>12</v>
      </c>
      <c r="C15" s="1">
        <v>1</v>
      </c>
      <c r="D15" s="1" t="s">
        <v>24</v>
      </c>
      <c r="E15" s="4" t="s">
        <v>25</v>
      </c>
      <c r="F15" s="61">
        <v>24.49</v>
      </c>
      <c r="G15" s="60">
        <f t="shared" si="0"/>
        <v>24.49</v>
      </c>
      <c r="H15" s="27">
        <f t="shared" si="1"/>
        <v>25.95</v>
      </c>
      <c r="I15" s="28">
        <v>25.95</v>
      </c>
      <c r="J15" s="38">
        <v>16.989999999999998</v>
      </c>
      <c r="K15" s="37">
        <f t="shared" si="2"/>
        <v>16.989999999999998</v>
      </c>
      <c r="L15" s="48">
        <v>20.73</v>
      </c>
      <c r="M15" s="47">
        <f t="shared" si="3"/>
        <v>20.73</v>
      </c>
      <c r="N15" s="61">
        <v>11.6</v>
      </c>
      <c r="O15" s="60">
        <f t="shared" si="10"/>
        <v>11.6</v>
      </c>
      <c r="P15" s="69">
        <v>18.420000000000002</v>
      </c>
      <c r="Q15" s="28">
        <f t="shared" si="4"/>
        <v>18.420000000000002</v>
      </c>
      <c r="R15" s="6">
        <f t="shared" si="5"/>
        <v>19.696666666666665</v>
      </c>
      <c r="S15" s="10">
        <f t="shared" si="6"/>
        <v>19.696666666666665</v>
      </c>
      <c r="T15" s="74">
        <v>0</v>
      </c>
      <c r="U15" s="37">
        <f t="shared" si="7"/>
        <v>0</v>
      </c>
      <c r="V15" s="82">
        <f>R15</f>
        <v>19.696666666666665</v>
      </c>
      <c r="W15" s="83">
        <f t="shared" si="9"/>
        <v>19.696666666666665</v>
      </c>
    </row>
    <row r="16" spans="1:23" x14ac:dyDescent="0.25">
      <c r="B16" s="1" t="s">
        <v>13</v>
      </c>
      <c r="C16" s="1">
        <v>1</v>
      </c>
      <c r="D16" s="1" t="s">
        <v>26</v>
      </c>
      <c r="E16" s="4" t="s">
        <v>27</v>
      </c>
      <c r="F16" s="61">
        <v>11.99</v>
      </c>
      <c r="G16" s="60">
        <f t="shared" si="0"/>
        <v>11.99</v>
      </c>
      <c r="H16" s="27">
        <f t="shared" si="1"/>
        <v>9.39</v>
      </c>
      <c r="I16" s="28">
        <v>9.39</v>
      </c>
      <c r="J16" s="38">
        <v>9.69</v>
      </c>
      <c r="K16" s="37">
        <f t="shared" si="2"/>
        <v>9.69</v>
      </c>
      <c r="L16" s="48">
        <v>7.49</v>
      </c>
      <c r="M16" s="47">
        <f t="shared" si="3"/>
        <v>7.49</v>
      </c>
      <c r="N16" s="61">
        <v>5.0599999999999996</v>
      </c>
      <c r="O16" s="60">
        <f t="shared" si="10"/>
        <v>5.0599999999999996</v>
      </c>
      <c r="P16" s="69">
        <v>8.32</v>
      </c>
      <c r="Q16" s="28">
        <f t="shared" si="4"/>
        <v>8.32</v>
      </c>
      <c r="R16" s="6">
        <f t="shared" si="5"/>
        <v>8.6566666666666663</v>
      </c>
      <c r="S16" s="10">
        <f t="shared" si="6"/>
        <v>8.6566666666666663</v>
      </c>
      <c r="T16" s="38">
        <v>9.5</v>
      </c>
      <c r="U16" s="37">
        <f t="shared" si="7"/>
        <v>9.5</v>
      </c>
      <c r="V16" s="82">
        <f t="shared" si="8"/>
        <v>8.7771428571428576</v>
      </c>
      <c r="W16" s="83">
        <f t="shared" si="9"/>
        <v>8.7771428571428576</v>
      </c>
    </row>
    <row r="17" spans="2:23" x14ac:dyDescent="0.25">
      <c r="B17" s="1" t="s">
        <v>28</v>
      </c>
      <c r="C17" s="1">
        <v>1</v>
      </c>
      <c r="D17" s="1" t="s">
        <v>17</v>
      </c>
      <c r="E17" s="4" t="s">
        <v>29</v>
      </c>
      <c r="F17" s="61">
        <v>3.59</v>
      </c>
      <c r="G17" s="60">
        <f t="shared" si="0"/>
        <v>3.59</v>
      </c>
      <c r="H17" s="27">
        <f t="shared" si="1"/>
        <v>3.35</v>
      </c>
      <c r="I17" s="28">
        <v>3.35</v>
      </c>
      <c r="J17" s="38">
        <v>3.39</v>
      </c>
      <c r="K17" s="37">
        <f t="shared" si="2"/>
        <v>3.39</v>
      </c>
      <c r="L17" s="49">
        <v>0</v>
      </c>
      <c r="M17" s="50">
        <f t="shared" si="3"/>
        <v>0</v>
      </c>
      <c r="N17" s="61">
        <v>2.6</v>
      </c>
      <c r="O17" s="60">
        <f t="shared" si="10"/>
        <v>2.6</v>
      </c>
      <c r="P17" s="69">
        <v>4.2</v>
      </c>
      <c r="Q17" s="28">
        <f t="shared" si="4"/>
        <v>4.2</v>
      </c>
      <c r="R17" s="6">
        <f>(P17+N17+L17+J17+H17+F17)/5</f>
        <v>3.4260000000000006</v>
      </c>
      <c r="S17" s="10">
        <f t="shared" si="6"/>
        <v>3.4260000000000006</v>
      </c>
      <c r="T17" s="74">
        <v>0</v>
      </c>
      <c r="U17" s="37">
        <f t="shared" si="7"/>
        <v>0</v>
      </c>
      <c r="V17" s="82">
        <f>R17</f>
        <v>3.4260000000000006</v>
      </c>
      <c r="W17" s="83">
        <f t="shared" si="9"/>
        <v>3.4260000000000006</v>
      </c>
    </row>
    <row r="18" spans="2:23" x14ac:dyDescent="0.25">
      <c r="B18" s="1" t="s">
        <v>30</v>
      </c>
      <c r="C18" s="1">
        <v>1</v>
      </c>
      <c r="D18" s="1" t="s">
        <v>17</v>
      </c>
      <c r="E18" s="4" t="s">
        <v>31</v>
      </c>
      <c r="F18" s="66">
        <v>0</v>
      </c>
      <c r="G18" s="67">
        <f t="shared" si="0"/>
        <v>0</v>
      </c>
      <c r="H18" s="73">
        <f t="shared" si="1"/>
        <v>0</v>
      </c>
      <c r="I18" s="71">
        <v>0</v>
      </c>
      <c r="J18" s="74">
        <v>0</v>
      </c>
      <c r="K18" s="75">
        <f t="shared" si="2"/>
        <v>0</v>
      </c>
      <c r="L18" s="48">
        <v>2.82</v>
      </c>
      <c r="M18" s="47">
        <f t="shared" si="3"/>
        <v>2.82</v>
      </c>
      <c r="N18" s="66">
        <v>0</v>
      </c>
      <c r="O18" s="67">
        <f t="shared" si="10"/>
        <v>0</v>
      </c>
      <c r="P18" s="69">
        <v>4.03</v>
      </c>
      <c r="Q18" s="28">
        <f t="shared" si="4"/>
        <v>4.03</v>
      </c>
      <c r="R18" s="6">
        <f>(P18+N18+L18+J18+H18+F18)/2</f>
        <v>3.4249999999999998</v>
      </c>
      <c r="S18" s="10">
        <f t="shared" si="6"/>
        <v>3.4249999999999998</v>
      </c>
      <c r="T18" s="38">
        <v>3.5</v>
      </c>
      <c r="U18" s="37">
        <f t="shared" si="7"/>
        <v>3.5</v>
      </c>
      <c r="V18" s="82">
        <f>(T18+P18+N18+L18+J18+H18+F18)/3</f>
        <v>3.4499999999999997</v>
      </c>
      <c r="W18" s="83">
        <f t="shared" si="9"/>
        <v>3.4499999999999997</v>
      </c>
    </row>
    <row r="19" spans="2:23" x14ac:dyDescent="0.25">
      <c r="B19" s="1" t="s">
        <v>32</v>
      </c>
      <c r="C19" s="1">
        <v>1</v>
      </c>
      <c r="D19" s="1" t="s">
        <v>17</v>
      </c>
      <c r="E19" s="4" t="s">
        <v>29</v>
      </c>
      <c r="F19" s="61">
        <v>3.99</v>
      </c>
      <c r="G19" s="60">
        <f t="shared" si="0"/>
        <v>3.99</v>
      </c>
      <c r="H19" s="27">
        <f t="shared" si="1"/>
        <v>4.09</v>
      </c>
      <c r="I19" s="28">
        <v>4.09</v>
      </c>
      <c r="J19" s="38">
        <v>3.59</v>
      </c>
      <c r="K19" s="37">
        <f t="shared" si="2"/>
        <v>3.59</v>
      </c>
      <c r="L19" s="49">
        <v>0</v>
      </c>
      <c r="M19" s="50">
        <f t="shared" si="3"/>
        <v>0</v>
      </c>
      <c r="N19" s="61">
        <v>2.6</v>
      </c>
      <c r="O19" s="60">
        <f t="shared" si="10"/>
        <v>2.6</v>
      </c>
      <c r="P19" s="69">
        <v>2.57</v>
      </c>
      <c r="Q19" s="28">
        <f t="shared" si="4"/>
        <v>2.57</v>
      </c>
      <c r="R19" s="6">
        <f>(P19+N19+L19+J19+H19+F19)/5</f>
        <v>3.3679999999999999</v>
      </c>
      <c r="S19" s="10">
        <f t="shared" si="6"/>
        <v>3.3679999999999999</v>
      </c>
      <c r="T19" s="74">
        <v>0</v>
      </c>
      <c r="U19" s="37">
        <f t="shared" si="7"/>
        <v>0</v>
      </c>
      <c r="V19" s="82">
        <f>R19</f>
        <v>3.3679999999999999</v>
      </c>
      <c r="W19" s="83">
        <f t="shared" si="9"/>
        <v>3.3679999999999999</v>
      </c>
    </row>
    <row r="20" spans="2:23" x14ac:dyDescent="0.25">
      <c r="B20" s="1" t="s">
        <v>33</v>
      </c>
      <c r="C20" s="1">
        <v>2</v>
      </c>
      <c r="D20" s="1" t="s">
        <v>20</v>
      </c>
      <c r="E20" s="4" t="s">
        <v>34</v>
      </c>
      <c r="F20" s="61">
        <v>4.59</v>
      </c>
      <c r="G20" s="60">
        <f t="shared" si="0"/>
        <v>9.18</v>
      </c>
      <c r="H20" s="27">
        <f t="shared" si="1"/>
        <v>3.49</v>
      </c>
      <c r="I20" s="28">
        <v>6.98</v>
      </c>
      <c r="J20" s="38">
        <v>3.89</v>
      </c>
      <c r="K20" s="37">
        <f t="shared" si="2"/>
        <v>7.78</v>
      </c>
      <c r="L20" s="48">
        <v>3.79</v>
      </c>
      <c r="M20" s="47">
        <f t="shared" si="3"/>
        <v>7.58</v>
      </c>
      <c r="N20" s="61">
        <v>3</v>
      </c>
      <c r="O20" s="60">
        <f t="shared" si="10"/>
        <v>6</v>
      </c>
      <c r="P20" s="69">
        <v>3.86</v>
      </c>
      <c r="Q20" s="28">
        <f t="shared" si="4"/>
        <v>7.72</v>
      </c>
      <c r="R20" s="6">
        <f t="shared" si="5"/>
        <v>3.77</v>
      </c>
      <c r="S20" s="10">
        <f t="shared" si="6"/>
        <v>7.54</v>
      </c>
      <c r="T20" s="74">
        <v>0</v>
      </c>
      <c r="U20" s="37">
        <f t="shared" si="7"/>
        <v>0</v>
      </c>
      <c r="V20" s="82">
        <f>R20</f>
        <v>3.77</v>
      </c>
      <c r="W20" s="83">
        <f t="shared" si="9"/>
        <v>7.54</v>
      </c>
    </row>
    <row r="21" spans="2:23" x14ac:dyDescent="0.25">
      <c r="B21" s="1" t="s">
        <v>35</v>
      </c>
      <c r="C21" s="1">
        <v>2</v>
      </c>
      <c r="D21" s="1" t="s">
        <v>24</v>
      </c>
      <c r="E21" s="4" t="s">
        <v>36</v>
      </c>
      <c r="F21" s="61">
        <v>10.99</v>
      </c>
      <c r="G21" s="60">
        <f t="shared" si="0"/>
        <v>21.98</v>
      </c>
      <c r="H21" s="27">
        <f t="shared" si="1"/>
        <v>8.99</v>
      </c>
      <c r="I21" s="28">
        <v>17.98</v>
      </c>
      <c r="J21" s="38">
        <v>9.2899999999999991</v>
      </c>
      <c r="K21" s="37">
        <f t="shared" si="2"/>
        <v>18.579999999999998</v>
      </c>
      <c r="L21" s="48">
        <v>7.34</v>
      </c>
      <c r="M21" s="47">
        <f t="shared" si="3"/>
        <v>14.68</v>
      </c>
      <c r="N21" s="61">
        <v>7.15</v>
      </c>
      <c r="O21" s="60">
        <f t="shared" si="10"/>
        <v>14.3</v>
      </c>
      <c r="P21" s="69">
        <v>6.58</v>
      </c>
      <c r="Q21" s="28">
        <f t="shared" si="4"/>
        <v>13.16</v>
      </c>
      <c r="R21" s="6">
        <f t="shared" si="5"/>
        <v>8.39</v>
      </c>
      <c r="S21" s="10">
        <f t="shared" si="6"/>
        <v>16.78</v>
      </c>
      <c r="T21" s="74">
        <v>0</v>
      </c>
      <c r="U21" s="37">
        <f t="shared" si="7"/>
        <v>0</v>
      </c>
      <c r="V21" s="82">
        <f>R21</f>
        <v>8.39</v>
      </c>
      <c r="W21" s="83">
        <f t="shared" si="9"/>
        <v>16.78</v>
      </c>
    </row>
    <row r="22" spans="2:23" x14ac:dyDescent="0.25">
      <c r="B22" s="1" t="s">
        <v>37</v>
      </c>
      <c r="C22" s="1">
        <v>2</v>
      </c>
      <c r="D22" s="1" t="s">
        <v>17</v>
      </c>
      <c r="E22" s="4" t="s">
        <v>38</v>
      </c>
      <c r="F22" s="61">
        <v>2.29</v>
      </c>
      <c r="G22" s="60">
        <f t="shared" si="0"/>
        <v>4.58</v>
      </c>
      <c r="H22" s="27">
        <f t="shared" si="1"/>
        <v>1.99</v>
      </c>
      <c r="I22" s="28">
        <v>3.98</v>
      </c>
      <c r="J22" s="38">
        <v>1.89</v>
      </c>
      <c r="K22" s="37">
        <f t="shared" si="2"/>
        <v>3.78</v>
      </c>
      <c r="L22" s="48">
        <v>1.96</v>
      </c>
      <c r="M22" s="47">
        <f t="shared" si="3"/>
        <v>3.92</v>
      </c>
      <c r="N22" s="66">
        <v>0</v>
      </c>
      <c r="O22" s="67">
        <f t="shared" si="10"/>
        <v>0</v>
      </c>
      <c r="P22" s="69">
        <v>2.4700000000000002</v>
      </c>
      <c r="Q22" s="28">
        <f t="shared" si="4"/>
        <v>4.9400000000000004</v>
      </c>
      <c r="R22" s="6">
        <f>(P22+N22+L22+J22+H22+F22)/5</f>
        <v>2.1199999999999997</v>
      </c>
      <c r="S22" s="10">
        <f t="shared" si="6"/>
        <v>4.2399999999999993</v>
      </c>
      <c r="T22" s="74">
        <v>0</v>
      </c>
      <c r="U22" s="37">
        <f t="shared" si="7"/>
        <v>0</v>
      </c>
      <c r="V22" s="82">
        <f>S22</f>
        <v>4.2399999999999993</v>
      </c>
      <c r="W22" s="83">
        <f t="shared" si="9"/>
        <v>8.4799999999999986</v>
      </c>
    </row>
    <row r="23" spans="2:23" x14ac:dyDescent="0.25">
      <c r="B23" s="1" t="s">
        <v>39</v>
      </c>
      <c r="C23" s="1">
        <v>1</v>
      </c>
      <c r="D23" s="1" t="s">
        <v>20</v>
      </c>
      <c r="E23" s="4" t="s">
        <v>40</v>
      </c>
      <c r="F23" s="61">
        <v>6.99</v>
      </c>
      <c r="G23" s="60">
        <f t="shared" si="0"/>
        <v>6.99</v>
      </c>
      <c r="H23" s="27">
        <f t="shared" si="1"/>
        <v>6.85</v>
      </c>
      <c r="I23" s="28">
        <v>6.85</v>
      </c>
      <c r="J23" s="38">
        <v>4.3899999999999997</v>
      </c>
      <c r="K23" s="37">
        <f t="shared" si="2"/>
        <v>4.3899999999999997</v>
      </c>
      <c r="L23" s="48">
        <v>6.07</v>
      </c>
      <c r="M23" s="47">
        <f t="shared" si="3"/>
        <v>6.07</v>
      </c>
      <c r="N23" s="66">
        <v>0</v>
      </c>
      <c r="O23" s="67">
        <f t="shared" si="10"/>
        <v>0</v>
      </c>
      <c r="P23" s="69">
        <v>6.54</v>
      </c>
      <c r="Q23" s="28">
        <f t="shared" si="4"/>
        <v>6.54</v>
      </c>
      <c r="R23" s="6">
        <f>(P23+N23+L23+J23+H23+F23)/5</f>
        <v>6.168000000000001</v>
      </c>
      <c r="S23" s="10">
        <f t="shared" si="6"/>
        <v>6.168000000000001</v>
      </c>
      <c r="T23" s="38">
        <v>4.29</v>
      </c>
      <c r="U23" s="37">
        <f t="shared" si="7"/>
        <v>4.29</v>
      </c>
      <c r="V23" s="82">
        <f>(T23+P23+N23+L23+J23+H23+F23)/6</f>
        <v>5.8550000000000004</v>
      </c>
      <c r="W23" s="83">
        <f t="shared" si="9"/>
        <v>5.8550000000000004</v>
      </c>
    </row>
    <row r="24" spans="2:23" x14ac:dyDescent="0.25">
      <c r="B24" s="1" t="s">
        <v>41</v>
      </c>
      <c r="C24" s="1">
        <v>2</v>
      </c>
      <c r="D24" s="1" t="s">
        <v>24</v>
      </c>
      <c r="E24" s="4" t="s">
        <v>42</v>
      </c>
      <c r="F24" s="61">
        <v>6.79</v>
      </c>
      <c r="G24" s="60">
        <f t="shared" si="0"/>
        <v>13.58</v>
      </c>
      <c r="H24" s="27">
        <f t="shared" si="1"/>
        <v>5.89</v>
      </c>
      <c r="I24" s="28">
        <v>11.78</v>
      </c>
      <c r="J24" s="38">
        <v>5.49</v>
      </c>
      <c r="K24" s="37">
        <f t="shared" si="2"/>
        <v>10.98</v>
      </c>
      <c r="L24" s="48">
        <v>4.5599999999999996</v>
      </c>
      <c r="M24" s="47">
        <f t="shared" si="3"/>
        <v>9.1199999999999992</v>
      </c>
      <c r="N24" s="66">
        <v>0</v>
      </c>
      <c r="O24" s="67">
        <f t="shared" si="10"/>
        <v>0</v>
      </c>
      <c r="P24" s="69">
        <v>6.11</v>
      </c>
      <c r="Q24" s="28">
        <f t="shared" si="4"/>
        <v>12.22</v>
      </c>
      <c r="R24" s="6">
        <f>(P24+N24+L24+J24+H24+F24)/5</f>
        <v>5.7679999999999998</v>
      </c>
      <c r="S24" s="10">
        <f t="shared" si="6"/>
        <v>11.536</v>
      </c>
      <c r="T24" s="38">
        <v>4.5</v>
      </c>
      <c r="U24" s="37">
        <f t="shared" si="7"/>
        <v>9</v>
      </c>
      <c r="V24" s="82">
        <f>(T24+P24+N24+L24+J24+H24+F24)/6</f>
        <v>5.5566666666666658</v>
      </c>
      <c r="W24" s="83">
        <f t="shared" si="9"/>
        <v>11.113333333333332</v>
      </c>
    </row>
    <row r="25" spans="2:23" x14ac:dyDescent="0.25">
      <c r="B25" s="1" t="s">
        <v>43</v>
      </c>
      <c r="C25" s="1">
        <v>1</v>
      </c>
      <c r="D25" s="1" t="s">
        <v>24</v>
      </c>
      <c r="E25" s="4" t="s">
        <v>29</v>
      </c>
      <c r="F25" s="61">
        <v>4.6900000000000004</v>
      </c>
      <c r="G25" s="60">
        <f t="shared" si="0"/>
        <v>4.6900000000000004</v>
      </c>
      <c r="H25" s="27">
        <f t="shared" si="1"/>
        <v>4.09</v>
      </c>
      <c r="I25" s="28">
        <v>4.09</v>
      </c>
      <c r="J25" s="38">
        <v>4.09</v>
      </c>
      <c r="K25" s="37">
        <f t="shared" si="2"/>
        <v>4.09</v>
      </c>
      <c r="L25" s="49">
        <v>0</v>
      </c>
      <c r="M25" s="50">
        <f t="shared" si="3"/>
        <v>0</v>
      </c>
      <c r="N25" s="66">
        <v>0</v>
      </c>
      <c r="O25" s="67">
        <f t="shared" si="10"/>
        <v>0</v>
      </c>
      <c r="P25" s="69">
        <v>3.67</v>
      </c>
      <c r="Q25" s="28">
        <f t="shared" si="4"/>
        <v>3.67</v>
      </c>
      <c r="R25" s="6">
        <f>(P25+N25+L25+J25+H25+F25)/4</f>
        <v>4.1349999999999998</v>
      </c>
      <c r="S25" s="10">
        <f t="shared" si="6"/>
        <v>4.1349999999999998</v>
      </c>
      <c r="T25" s="74">
        <v>0</v>
      </c>
      <c r="U25" s="37">
        <f t="shared" si="7"/>
        <v>0</v>
      </c>
      <c r="V25" s="82">
        <f>R25</f>
        <v>4.1349999999999998</v>
      </c>
      <c r="W25" s="83">
        <f t="shared" si="9"/>
        <v>4.1349999999999998</v>
      </c>
    </row>
    <row r="26" spans="2:23" x14ac:dyDescent="0.25">
      <c r="B26" s="1" t="s">
        <v>44</v>
      </c>
      <c r="C26" s="1">
        <v>1</v>
      </c>
      <c r="D26" s="1" t="s">
        <v>24</v>
      </c>
      <c r="E26" s="4" t="s">
        <v>29</v>
      </c>
      <c r="F26" s="61">
        <v>6.29</v>
      </c>
      <c r="G26" s="60">
        <f t="shared" si="0"/>
        <v>6.29</v>
      </c>
      <c r="H26" s="27">
        <f t="shared" si="1"/>
        <v>5.55</v>
      </c>
      <c r="I26" s="28">
        <v>5.55</v>
      </c>
      <c r="J26" s="38">
        <v>7.59</v>
      </c>
      <c r="K26" s="37">
        <f t="shared" si="2"/>
        <v>7.59</v>
      </c>
      <c r="L26" s="49">
        <v>0</v>
      </c>
      <c r="M26" s="50">
        <f t="shared" si="3"/>
        <v>0</v>
      </c>
      <c r="N26" s="66">
        <v>0</v>
      </c>
      <c r="O26" s="67">
        <f t="shared" si="10"/>
        <v>0</v>
      </c>
      <c r="P26" s="69">
        <v>3.52</v>
      </c>
      <c r="Q26" s="28">
        <f t="shared" si="4"/>
        <v>3.52</v>
      </c>
      <c r="R26" s="6">
        <f>(P26+N26+L26+J26+H26+F26)/4</f>
        <v>5.7374999999999998</v>
      </c>
      <c r="S26" s="10">
        <f t="shared" si="6"/>
        <v>5.7374999999999998</v>
      </c>
      <c r="T26" s="74">
        <v>0</v>
      </c>
      <c r="U26" s="37">
        <f t="shared" si="7"/>
        <v>0</v>
      </c>
      <c r="V26" s="82">
        <f>R26</f>
        <v>5.7374999999999998</v>
      </c>
      <c r="W26" s="83">
        <f t="shared" si="9"/>
        <v>5.7374999999999998</v>
      </c>
    </row>
    <row r="27" spans="2:23" x14ac:dyDescent="0.25">
      <c r="B27" s="1" t="s">
        <v>46</v>
      </c>
      <c r="C27" s="1">
        <v>1</v>
      </c>
      <c r="D27" s="1" t="s">
        <v>45</v>
      </c>
      <c r="E27" s="4" t="s">
        <v>47</v>
      </c>
      <c r="F27" s="61">
        <v>14.49</v>
      </c>
      <c r="G27" s="60">
        <f t="shared" si="0"/>
        <v>14.49</v>
      </c>
      <c r="H27" s="27">
        <f t="shared" si="1"/>
        <v>12.49</v>
      </c>
      <c r="I27" s="28">
        <v>12.49</v>
      </c>
      <c r="J27" s="38">
        <v>15.99</v>
      </c>
      <c r="K27" s="37">
        <f t="shared" si="2"/>
        <v>15.99</v>
      </c>
      <c r="L27" s="49">
        <v>0</v>
      </c>
      <c r="M27" s="50">
        <f t="shared" si="3"/>
        <v>0</v>
      </c>
      <c r="N27" s="66">
        <v>0</v>
      </c>
      <c r="O27" s="67">
        <f t="shared" si="10"/>
        <v>0</v>
      </c>
      <c r="P27" s="69">
        <v>15.63</v>
      </c>
      <c r="Q27" s="28">
        <f t="shared" si="4"/>
        <v>15.63</v>
      </c>
      <c r="R27" s="6">
        <f>(P27+N27+L27+J27+H27+F27)/4</f>
        <v>14.65</v>
      </c>
      <c r="S27" s="10">
        <f t="shared" si="6"/>
        <v>14.65</v>
      </c>
      <c r="T27" s="38">
        <v>14.4</v>
      </c>
      <c r="U27" s="37">
        <f t="shared" si="7"/>
        <v>14.4</v>
      </c>
      <c r="V27" s="82">
        <f>(T27+P27+N27+L27+J27+H27+F27)/5</f>
        <v>14.6</v>
      </c>
      <c r="W27" s="83">
        <f t="shared" si="9"/>
        <v>14.6</v>
      </c>
    </row>
    <row r="28" spans="2:23" x14ac:dyDescent="0.25">
      <c r="B28" s="1" t="s">
        <v>48</v>
      </c>
      <c r="C28" s="1">
        <v>1</v>
      </c>
      <c r="D28" s="1" t="s">
        <v>24</v>
      </c>
      <c r="E28" s="4" t="s">
        <v>29</v>
      </c>
      <c r="F28" s="61">
        <v>4.99</v>
      </c>
      <c r="G28" s="60">
        <f t="shared" si="0"/>
        <v>4.99</v>
      </c>
      <c r="H28" s="27">
        <f t="shared" si="1"/>
        <v>4.05</v>
      </c>
      <c r="I28" s="28">
        <v>4.05</v>
      </c>
      <c r="J28" s="38">
        <v>4.49</v>
      </c>
      <c r="K28" s="37">
        <f t="shared" si="2"/>
        <v>4.49</v>
      </c>
      <c r="L28" s="48">
        <v>4.16</v>
      </c>
      <c r="M28" s="47">
        <f t="shared" si="3"/>
        <v>4.16</v>
      </c>
      <c r="N28" s="61">
        <v>3.99</v>
      </c>
      <c r="O28" s="60">
        <f t="shared" si="10"/>
        <v>3.99</v>
      </c>
      <c r="P28" s="69">
        <v>3.6</v>
      </c>
      <c r="Q28" s="28">
        <f t="shared" si="4"/>
        <v>3.6</v>
      </c>
      <c r="R28" s="6">
        <f t="shared" si="5"/>
        <v>4.2133333333333338</v>
      </c>
      <c r="S28" s="10">
        <f t="shared" si="6"/>
        <v>4.2133333333333338</v>
      </c>
      <c r="T28" s="38">
        <v>3.4</v>
      </c>
      <c r="U28" s="37">
        <f t="shared" si="7"/>
        <v>3.4</v>
      </c>
      <c r="V28" s="82">
        <f t="shared" si="8"/>
        <v>4.097142857142857</v>
      </c>
      <c r="W28" s="83">
        <f t="shared" si="9"/>
        <v>4.097142857142857</v>
      </c>
    </row>
    <row r="29" spans="2:23" x14ac:dyDescent="0.25">
      <c r="B29" s="1" t="s">
        <v>49</v>
      </c>
      <c r="C29" s="1">
        <v>3</v>
      </c>
      <c r="D29" s="1" t="s">
        <v>50</v>
      </c>
      <c r="E29" s="4" t="s">
        <v>51</v>
      </c>
      <c r="F29" s="61">
        <v>4.1900000000000004</v>
      </c>
      <c r="G29" s="60">
        <f t="shared" si="0"/>
        <v>12.57</v>
      </c>
      <c r="H29" s="27">
        <f t="shared" si="1"/>
        <v>1.89</v>
      </c>
      <c r="I29" s="28">
        <v>5.67</v>
      </c>
      <c r="J29" s="38">
        <v>2.09</v>
      </c>
      <c r="K29" s="37">
        <f t="shared" si="2"/>
        <v>6.27</v>
      </c>
      <c r="L29" s="49">
        <v>0</v>
      </c>
      <c r="M29" s="50">
        <f t="shared" si="3"/>
        <v>0</v>
      </c>
      <c r="N29" s="61">
        <v>1.76</v>
      </c>
      <c r="O29" s="60">
        <f t="shared" si="10"/>
        <v>5.28</v>
      </c>
      <c r="P29" s="69">
        <v>3.24</v>
      </c>
      <c r="Q29" s="28">
        <f t="shared" si="4"/>
        <v>9.7200000000000006</v>
      </c>
      <c r="R29" s="6">
        <f>(P29+N29+L29+J29+H29+F29)/5</f>
        <v>2.6340000000000003</v>
      </c>
      <c r="S29" s="10">
        <f t="shared" si="6"/>
        <v>7.902000000000001</v>
      </c>
      <c r="T29" s="74">
        <v>0</v>
      </c>
      <c r="U29" s="37">
        <f t="shared" si="7"/>
        <v>0</v>
      </c>
      <c r="V29" s="82">
        <f>(T29+P29+N29+L29+J29+H29+F29)/5</f>
        <v>2.6340000000000003</v>
      </c>
      <c r="W29" s="83">
        <f t="shared" si="9"/>
        <v>7.902000000000001</v>
      </c>
    </row>
    <row r="30" spans="2:23" x14ac:dyDescent="0.25">
      <c r="B30" s="1" t="s">
        <v>52</v>
      </c>
      <c r="C30" s="1">
        <v>1</v>
      </c>
      <c r="D30" s="1" t="s">
        <v>53</v>
      </c>
      <c r="E30" s="4" t="s">
        <v>54</v>
      </c>
      <c r="F30" s="61">
        <v>8.2899999999999991</v>
      </c>
      <c r="G30" s="60">
        <f t="shared" si="0"/>
        <v>8.2899999999999991</v>
      </c>
      <c r="H30" s="27">
        <f t="shared" si="1"/>
        <v>7.39</v>
      </c>
      <c r="I30" s="28">
        <v>7.39</v>
      </c>
      <c r="J30" s="38">
        <v>6.89</v>
      </c>
      <c r="K30" s="37">
        <f t="shared" si="2"/>
        <v>6.89</v>
      </c>
      <c r="L30" s="49">
        <v>0</v>
      </c>
      <c r="M30" s="50">
        <f t="shared" si="3"/>
        <v>0</v>
      </c>
      <c r="N30" s="66">
        <v>0</v>
      </c>
      <c r="O30" s="67">
        <f t="shared" si="10"/>
        <v>0</v>
      </c>
      <c r="P30" s="69">
        <v>6.81</v>
      </c>
      <c r="Q30" s="28">
        <f t="shared" si="4"/>
        <v>6.81</v>
      </c>
      <c r="R30" s="6">
        <f>(P30+N30+L30+J30+H30+F30)/4</f>
        <v>7.3449999999999998</v>
      </c>
      <c r="S30" s="10">
        <f t="shared" si="6"/>
        <v>7.3449999999999998</v>
      </c>
      <c r="T30" s="38">
        <v>10.7</v>
      </c>
      <c r="U30" s="37">
        <f t="shared" si="7"/>
        <v>10.7</v>
      </c>
      <c r="V30" s="82">
        <f>(T30+P30+N30+L30+J30+H30+F30)/5</f>
        <v>8.016</v>
      </c>
      <c r="W30" s="83">
        <f t="shared" si="9"/>
        <v>8.016</v>
      </c>
    </row>
    <row r="31" spans="2:23" x14ac:dyDescent="0.25">
      <c r="B31" s="1" t="s">
        <v>55</v>
      </c>
      <c r="C31" s="1">
        <v>1</v>
      </c>
      <c r="D31" s="1" t="s">
        <v>17</v>
      </c>
      <c r="E31" s="4" t="s">
        <v>56</v>
      </c>
      <c r="F31" s="61">
        <v>34.4</v>
      </c>
      <c r="G31" s="60">
        <f t="shared" si="0"/>
        <v>34.4</v>
      </c>
      <c r="H31" s="27">
        <f t="shared" si="1"/>
        <v>11.45</v>
      </c>
      <c r="I31" s="28">
        <v>11.45</v>
      </c>
      <c r="J31" s="38">
        <v>16.690000000000001</v>
      </c>
      <c r="K31" s="37">
        <f t="shared" si="2"/>
        <v>16.690000000000001</v>
      </c>
      <c r="L31" s="49">
        <v>0</v>
      </c>
      <c r="M31" s="50">
        <f t="shared" si="3"/>
        <v>0</v>
      </c>
      <c r="N31" s="61">
        <v>8.41</v>
      </c>
      <c r="O31" s="60">
        <f t="shared" si="10"/>
        <v>8.41</v>
      </c>
      <c r="P31" s="69">
        <v>11.01</v>
      </c>
      <c r="Q31" s="28">
        <f t="shared" si="4"/>
        <v>11.01</v>
      </c>
      <c r="R31" s="6">
        <f>(P31+N31+L31+J31+H31+F31)/5</f>
        <v>16.392000000000003</v>
      </c>
      <c r="S31" s="10">
        <f t="shared" si="6"/>
        <v>16.392000000000003</v>
      </c>
      <c r="T31" s="38">
        <v>19</v>
      </c>
      <c r="U31" s="37">
        <f t="shared" si="7"/>
        <v>19</v>
      </c>
      <c r="V31" s="82">
        <f>(T31+P31+N31+L31+J31+H31+F31)/6</f>
        <v>16.826666666666668</v>
      </c>
      <c r="W31" s="83">
        <f t="shared" si="9"/>
        <v>16.826666666666668</v>
      </c>
    </row>
    <row r="32" spans="2:23" x14ac:dyDescent="0.25">
      <c r="B32" s="1" t="s">
        <v>57</v>
      </c>
      <c r="C32" s="1">
        <v>4</v>
      </c>
      <c r="D32" s="1" t="s">
        <v>20</v>
      </c>
      <c r="E32" s="4" t="s">
        <v>58</v>
      </c>
      <c r="F32" s="61">
        <v>4.99</v>
      </c>
      <c r="G32" s="60">
        <f t="shared" si="0"/>
        <v>19.96</v>
      </c>
      <c r="H32" s="27">
        <f t="shared" si="1"/>
        <v>4.95</v>
      </c>
      <c r="I32" s="28">
        <v>19.8</v>
      </c>
      <c r="J32" s="38">
        <v>4.8899999999999997</v>
      </c>
      <c r="K32" s="37">
        <f t="shared" si="2"/>
        <v>19.559999999999999</v>
      </c>
      <c r="L32" s="49">
        <v>0</v>
      </c>
      <c r="M32" s="50">
        <f t="shared" si="3"/>
        <v>0</v>
      </c>
      <c r="N32" s="61">
        <v>1.36</v>
      </c>
      <c r="O32" s="60">
        <f t="shared" si="10"/>
        <v>5.44</v>
      </c>
      <c r="P32" s="69">
        <v>2.84</v>
      </c>
      <c r="Q32" s="28">
        <f t="shared" si="4"/>
        <v>11.36</v>
      </c>
      <c r="R32" s="6">
        <f>(P32+N32+L32+J32+H32+F32)/5</f>
        <v>3.806</v>
      </c>
      <c r="S32" s="10">
        <f t="shared" si="6"/>
        <v>15.224</v>
      </c>
      <c r="T32" s="74">
        <v>0</v>
      </c>
      <c r="U32" s="37">
        <f t="shared" si="7"/>
        <v>0</v>
      </c>
      <c r="V32" s="82">
        <f>(T32+P32+N32+L32+J32+H32+F32)/5</f>
        <v>3.806</v>
      </c>
      <c r="W32" s="83">
        <f t="shared" si="9"/>
        <v>15.224</v>
      </c>
    </row>
    <row r="33" spans="2:23" x14ac:dyDescent="0.25">
      <c r="B33" s="1" t="s">
        <v>59</v>
      </c>
      <c r="C33" s="1">
        <v>2</v>
      </c>
      <c r="D33" s="1" t="s">
        <v>20</v>
      </c>
      <c r="E33" s="4" t="s">
        <v>60</v>
      </c>
      <c r="F33" s="61">
        <v>3.79</v>
      </c>
      <c r="G33" s="60">
        <f t="shared" si="0"/>
        <v>7.58</v>
      </c>
      <c r="H33" s="27">
        <f t="shared" si="1"/>
        <v>2.59</v>
      </c>
      <c r="I33" s="28">
        <v>5.18</v>
      </c>
      <c r="J33" s="38">
        <v>2.59</v>
      </c>
      <c r="K33" s="37">
        <f t="shared" si="2"/>
        <v>5.18</v>
      </c>
      <c r="L33" s="48">
        <v>3.44</v>
      </c>
      <c r="M33" s="47">
        <f t="shared" si="3"/>
        <v>6.88</v>
      </c>
      <c r="N33" s="61">
        <v>4</v>
      </c>
      <c r="O33" s="60">
        <f t="shared" si="10"/>
        <v>8</v>
      </c>
      <c r="P33" s="69">
        <v>2.92</v>
      </c>
      <c r="Q33" s="28">
        <f t="shared" si="4"/>
        <v>5.84</v>
      </c>
      <c r="R33" s="6">
        <f t="shared" si="5"/>
        <v>3.2216666666666662</v>
      </c>
      <c r="S33" s="10">
        <f t="shared" si="6"/>
        <v>6.4433333333333325</v>
      </c>
      <c r="T33" s="38">
        <v>3.49</v>
      </c>
      <c r="U33" s="37">
        <f t="shared" si="7"/>
        <v>6.98</v>
      </c>
      <c r="V33" s="82">
        <f t="shared" si="8"/>
        <v>3.2599999999999993</v>
      </c>
      <c r="W33" s="83">
        <f t="shared" si="9"/>
        <v>6.5199999999999987</v>
      </c>
    </row>
    <row r="34" spans="2:23" x14ac:dyDescent="0.25">
      <c r="B34" s="1" t="s">
        <v>61</v>
      </c>
      <c r="C34" s="1">
        <v>1</v>
      </c>
      <c r="D34" s="1" t="s">
        <v>17</v>
      </c>
      <c r="E34" s="4" t="s">
        <v>62</v>
      </c>
      <c r="F34" s="61">
        <v>3.59</v>
      </c>
      <c r="G34" s="60">
        <f t="shared" si="0"/>
        <v>3.59</v>
      </c>
      <c r="H34" s="27">
        <f t="shared" si="1"/>
        <v>2.99</v>
      </c>
      <c r="I34" s="28">
        <v>2.99</v>
      </c>
      <c r="J34" s="38">
        <v>1.89</v>
      </c>
      <c r="K34" s="37">
        <f t="shared" si="2"/>
        <v>1.89</v>
      </c>
      <c r="L34" s="49">
        <v>0</v>
      </c>
      <c r="M34" s="50">
        <f t="shared" si="3"/>
        <v>0</v>
      </c>
      <c r="N34" s="61">
        <v>2.02</v>
      </c>
      <c r="O34" s="60">
        <f t="shared" si="10"/>
        <v>2.02</v>
      </c>
      <c r="P34" s="69">
        <v>2.4900000000000002</v>
      </c>
      <c r="Q34" s="28">
        <f t="shared" si="4"/>
        <v>2.4900000000000002</v>
      </c>
      <c r="R34" s="6">
        <f>(P34+N34+L34+J34+H34+F34)/5</f>
        <v>2.5960000000000001</v>
      </c>
      <c r="S34" s="10">
        <f t="shared" si="6"/>
        <v>2.5960000000000001</v>
      </c>
      <c r="T34" s="74">
        <v>0</v>
      </c>
      <c r="U34" s="37">
        <f t="shared" si="7"/>
        <v>0</v>
      </c>
      <c r="V34" s="82">
        <f>(T34+P34+N34+L34+J34+H34+F34)/5</f>
        <v>2.5960000000000001</v>
      </c>
      <c r="W34" s="83">
        <f t="shared" si="9"/>
        <v>2.5960000000000001</v>
      </c>
    </row>
    <row r="35" spans="2:23" x14ac:dyDescent="0.25">
      <c r="B35" s="1" t="s">
        <v>63</v>
      </c>
      <c r="C35" s="1">
        <v>1</v>
      </c>
      <c r="D35" s="1" t="s">
        <v>17</v>
      </c>
      <c r="E35" s="4" t="s">
        <v>64</v>
      </c>
      <c r="F35" s="61">
        <v>11.06</v>
      </c>
      <c r="G35" s="60">
        <f t="shared" si="0"/>
        <v>11.06</v>
      </c>
      <c r="H35" s="27">
        <f t="shared" si="1"/>
        <v>7.65</v>
      </c>
      <c r="I35" s="28">
        <v>7.65</v>
      </c>
      <c r="J35" s="38">
        <v>11.99</v>
      </c>
      <c r="K35" s="37">
        <f t="shared" si="2"/>
        <v>11.99</v>
      </c>
      <c r="L35" s="48">
        <v>6.69</v>
      </c>
      <c r="M35" s="47">
        <f t="shared" si="3"/>
        <v>6.69</v>
      </c>
      <c r="N35" s="61">
        <v>9.8000000000000007</v>
      </c>
      <c r="O35" s="60">
        <f t="shared" si="10"/>
        <v>9.8000000000000007</v>
      </c>
      <c r="P35" s="69">
        <v>6.52</v>
      </c>
      <c r="Q35" s="28">
        <f t="shared" si="4"/>
        <v>6.52</v>
      </c>
      <c r="R35" s="6">
        <f t="shared" si="5"/>
        <v>8.9516666666666662</v>
      </c>
      <c r="S35" s="10">
        <f t="shared" si="6"/>
        <v>8.9516666666666662</v>
      </c>
      <c r="T35" s="74">
        <v>0</v>
      </c>
      <c r="U35" s="37">
        <f t="shared" si="7"/>
        <v>0</v>
      </c>
      <c r="V35" s="82">
        <f>(T35+P35+N35+L35+J35+H35+F35)/6</f>
        <v>8.9516666666666662</v>
      </c>
      <c r="W35" s="83">
        <f t="shared" si="9"/>
        <v>8.9516666666666662</v>
      </c>
    </row>
    <row r="36" spans="2:23" x14ac:dyDescent="0.25">
      <c r="B36" s="1" t="s">
        <v>65</v>
      </c>
      <c r="C36" s="1">
        <v>3</v>
      </c>
      <c r="D36" s="1" t="s">
        <v>66</v>
      </c>
      <c r="E36" s="4" t="s">
        <v>67</v>
      </c>
      <c r="F36" s="61">
        <v>3.19</v>
      </c>
      <c r="G36" s="60">
        <f t="shared" si="0"/>
        <v>9.57</v>
      </c>
      <c r="H36" s="27">
        <f t="shared" si="1"/>
        <v>2.89</v>
      </c>
      <c r="I36" s="28">
        <v>8.67</v>
      </c>
      <c r="J36" s="38">
        <v>2.19</v>
      </c>
      <c r="K36" s="37">
        <f t="shared" si="2"/>
        <v>6.57</v>
      </c>
      <c r="L36" s="48">
        <v>3.3</v>
      </c>
      <c r="M36" s="47">
        <f t="shared" si="3"/>
        <v>9.8999999999999986</v>
      </c>
      <c r="N36" s="61">
        <v>2.5</v>
      </c>
      <c r="O36" s="60">
        <f t="shared" si="10"/>
        <v>7.5</v>
      </c>
      <c r="P36" s="69">
        <v>2.29</v>
      </c>
      <c r="Q36" s="28">
        <f t="shared" si="4"/>
        <v>6.87</v>
      </c>
      <c r="R36" s="6">
        <f t="shared" si="5"/>
        <v>2.7266666666666666</v>
      </c>
      <c r="S36" s="10">
        <f t="shared" si="6"/>
        <v>8.18</v>
      </c>
      <c r="T36" s="38">
        <v>2.59</v>
      </c>
      <c r="U36" s="37">
        <f t="shared" si="7"/>
        <v>7.77</v>
      </c>
      <c r="V36" s="82">
        <f t="shared" si="8"/>
        <v>2.7071428571428569</v>
      </c>
      <c r="W36" s="83">
        <f t="shared" si="9"/>
        <v>8.1214285714285701</v>
      </c>
    </row>
    <row r="37" spans="2:23" x14ac:dyDescent="0.25">
      <c r="B37" s="1" t="s">
        <v>68</v>
      </c>
      <c r="C37" s="1">
        <v>1</v>
      </c>
      <c r="D37" s="1" t="s">
        <v>66</v>
      </c>
      <c r="E37" s="4" t="s">
        <v>67</v>
      </c>
      <c r="F37" s="61">
        <v>5.69</v>
      </c>
      <c r="G37" s="60">
        <f t="shared" si="0"/>
        <v>5.69</v>
      </c>
      <c r="H37" s="27">
        <f t="shared" si="1"/>
        <v>8.2899999999999991</v>
      </c>
      <c r="I37" s="28">
        <v>8.2899999999999991</v>
      </c>
      <c r="J37" s="38">
        <v>7.49</v>
      </c>
      <c r="K37" s="37">
        <f t="shared" si="2"/>
        <v>7.49</v>
      </c>
      <c r="L37" s="48">
        <v>6.18</v>
      </c>
      <c r="M37" s="47">
        <f t="shared" si="3"/>
        <v>6.18</v>
      </c>
      <c r="N37" s="66">
        <v>0</v>
      </c>
      <c r="O37" s="67">
        <f t="shared" si="10"/>
        <v>0</v>
      </c>
      <c r="P37" s="70">
        <v>0</v>
      </c>
      <c r="Q37" s="71">
        <f t="shared" si="4"/>
        <v>0</v>
      </c>
      <c r="R37" s="6">
        <f>(P37+N37+L37+J37+H37+F37)/4</f>
        <v>6.9125000000000005</v>
      </c>
      <c r="S37" s="10">
        <f t="shared" si="6"/>
        <v>6.9125000000000005</v>
      </c>
      <c r="T37" s="74">
        <v>0</v>
      </c>
      <c r="U37" s="37">
        <f t="shared" si="7"/>
        <v>0</v>
      </c>
      <c r="V37" s="82">
        <f>(T37+P37+N37+L37+J37+H37+F37)/4</f>
        <v>6.9125000000000005</v>
      </c>
      <c r="W37" s="83">
        <f t="shared" si="9"/>
        <v>6.9125000000000005</v>
      </c>
    </row>
    <row r="38" spans="2:23" x14ac:dyDescent="0.25">
      <c r="B38" s="1" t="s">
        <v>69</v>
      </c>
      <c r="C38" s="3">
        <v>1</v>
      </c>
      <c r="D38" s="1" t="s">
        <v>66</v>
      </c>
      <c r="E38" s="4" t="s">
        <v>67</v>
      </c>
      <c r="F38" s="61">
        <v>6.56</v>
      </c>
      <c r="G38" s="60">
        <f t="shared" si="0"/>
        <v>6.56</v>
      </c>
      <c r="H38" s="27">
        <f t="shared" si="1"/>
        <v>6.29</v>
      </c>
      <c r="I38" s="28">
        <v>6.29</v>
      </c>
      <c r="J38" s="38">
        <v>6.89</v>
      </c>
      <c r="K38" s="37">
        <f t="shared" si="2"/>
        <v>6.89</v>
      </c>
      <c r="L38" s="49">
        <v>0</v>
      </c>
      <c r="M38" s="50">
        <f t="shared" si="3"/>
        <v>0</v>
      </c>
      <c r="N38" s="66">
        <v>0</v>
      </c>
      <c r="O38" s="67">
        <f t="shared" si="10"/>
        <v>0</v>
      </c>
      <c r="P38" s="70">
        <v>0</v>
      </c>
      <c r="Q38" s="71">
        <f t="shared" si="4"/>
        <v>0</v>
      </c>
      <c r="R38" s="6">
        <f>(P38+N38+L38+J38+H38+F38)/3</f>
        <v>6.5799999999999992</v>
      </c>
      <c r="S38" s="10">
        <f t="shared" si="6"/>
        <v>6.5799999999999992</v>
      </c>
      <c r="T38" s="74">
        <v>0</v>
      </c>
      <c r="U38" s="37">
        <f t="shared" si="7"/>
        <v>0</v>
      </c>
      <c r="V38" s="82">
        <f>(T38+P38+N38+L38+J38+H38+F38)/3</f>
        <v>6.5799999999999992</v>
      </c>
      <c r="W38" s="83">
        <f t="shared" si="9"/>
        <v>6.5799999999999992</v>
      </c>
    </row>
    <row r="39" spans="2:23" ht="15.75" thickBot="1" x14ac:dyDescent="0.3">
      <c r="B39" s="2" t="s">
        <v>70</v>
      </c>
      <c r="C39" s="2">
        <v>1</v>
      </c>
      <c r="D39" s="2" t="s">
        <v>20</v>
      </c>
      <c r="E39" s="5" t="s">
        <v>71</v>
      </c>
      <c r="F39" s="62">
        <v>15.69</v>
      </c>
      <c r="G39" s="63">
        <f t="shared" si="0"/>
        <v>15.69</v>
      </c>
      <c r="H39" s="27">
        <f t="shared" si="1"/>
        <v>12.69</v>
      </c>
      <c r="I39" s="29">
        <v>12.69</v>
      </c>
      <c r="J39" s="39">
        <v>15.79</v>
      </c>
      <c r="K39" s="37">
        <f t="shared" si="2"/>
        <v>15.79</v>
      </c>
      <c r="L39" s="51">
        <v>16.809999999999999</v>
      </c>
      <c r="M39" s="52">
        <f t="shared" si="3"/>
        <v>16.809999999999999</v>
      </c>
      <c r="N39" s="62">
        <v>8.5</v>
      </c>
      <c r="O39" s="63">
        <f t="shared" si="10"/>
        <v>8.5</v>
      </c>
      <c r="P39" s="72">
        <v>7.73</v>
      </c>
      <c r="Q39" s="29">
        <f t="shared" si="4"/>
        <v>7.73</v>
      </c>
      <c r="R39" s="13">
        <f t="shared" si="5"/>
        <v>12.868333333333332</v>
      </c>
      <c r="S39" s="10">
        <f t="shared" si="6"/>
        <v>12.868333333333332</v>
      </c>
      <c r="T39" s="86">
        <v>0</v>
      </c>
      <c r="U39" s="37">
        <f t="shared" si="7"/>
        <v>0</v>
      </c>
      <c r="V39" s="84">
        <f t="shared" si="8"/>
        <v>11.03</v>
      </c>
      <c r="W39" s="85">
        <f t="shared" si="9"/>
        <v>11.03</v>
      </c>
    </row>
    <row r="40" spans="2:23" ht="27" thickBot="1" x14ac:dyDescent="0.45">
      <c r="F40" s="64" t="s">
        <v>73</v>
      </c>
      <c r="G40" s="65">
        <f>SUM(G4:G39)</f>
        <v>406.65</v>
      </c>
      <c r="H40" s="30" t="s">
        <v>73</v>
      </c>
      <c r="I40" s="31">
        <f>SUM(I4:I39)</f>
        <v>343.42</v>
      </c>
      <c r="J40" s="40" t="s">
        <v>73</v>
      </c>
      <c r="K40" s="41">
        <f>SUM(K4:K39)</f>
        <v>341.1</v>
      </c>
      <c r="L40" s="53" t="s">
        <v>73</v>
      </c>
      <c r="M40" s="54">
        <f>SUM(M4:M39)</f>
        <v>230.22</v>
      </c>
      <c r="N40" s="64" t="s">
        <v>73</v>
      </c>
      <c r="O40" s="65">
        <f>SUM(O4:O39)</f>
        <v>192.24</v>
      </c>
      <c r="P40" s="30" t="s">
        <v>73</v>
      </c>
      <c r="Q40" s="31">
        <f>SUM(Q4:Q39)</f>
        <v>282.36999999999995</v>
      </c>
      <c r="R40" s="14" t="s">
        <v>73</v>
      </c>
      <c r="S40" s="15">
        <f>SUM(S4:S39)</f>
        <v>332.46283333333338</v>
      </c>
      <c r="T40" s="40" t="s">
        <v>73</v>
      </c>
      <c r="U40" s="41">
        <f>SUM(U4:U39)</f>
        <v>187.64</v>
      </c>
      <c r="V40" s="87" t="s">
        <v>73</v>
      </c>
      <c r="W40" s="88">
        <f>SUM(W4:W39)</f>
        <v>335.36569047619037</v>
      </c>
    </row>
  </sheetData>
  <mergeCells count="14">
    <mergeCell ref="R2:S2"/>
    <mergeCell ref="T2:U2"/>
    <mergeCell ref="V2:W2"/>
    <mergeCell ref="J2:K2"/>
    <mergeCell ref="L2:M2"/>
    <mergeCell ref="N2:O2"/>
    <mergeCell ref="P2:Q2"/>
    <mergeCell ref="A2:A3"/>
    <mergeCell ref="B2:B3"/>
    <mergeCell ref="C2:C3"/>
    <mergeCell ref="D2:D3"/>
    <mergeCell ref="E2:E3"/>
    <mergeCell ref="F2:G2"/>
    <mergeCell ref="H2:I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</dc:creator>
  <cp:lastModifiedBy>luana</cp:lastModifiedBy>
  <dcterms:created xsi:type="dcterms:W3CDTF">2024-10-23T12:10:18Z</dcterms:created>
  <dcterms:modified xsi:type="dcterms:W3CDTF">2024-10-24T20:29:51Z</dcterms:modified>
</cp:coreProperties>
</file>